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Desktop\2022\ОТЧЕТ ПО ПРОГРАМИ\М.09\"/>
    </mc:Choice>
  </mc:AlternateContent>
  <bookViews>
    <workbookView xWindow="0" yWindow="0" windowWidth="28800" windowHeight="12300" activeTab="1"/>
  </bookViews>
  <sheets>
    <sheet name="политики+програми" sheetId="2" r:id="rId1"/>
    <sheet name="Програми" sheetId="1" r:id="rId2"/>
  </sheets>
  <calcPr calcId="162913"/>
</workbook>
</file>

<file path=xl/calcChain.xml><?xml version="1.0" encoding="utf-8"?>
<calcChain xmlns="http://schemas.openxmlformats.org/spreadsheetml/2006/main">
  <c r="F54" i="1" l="1"/>
  <c r="F52" i="1"/>
  <c r="F51" i="1"/>
  <c r="F50" i="1"/>
  <c r="E52" i="1" l="1"/>
  <c r="E51" i="1"/>
  <c r="E50" i="1"/>
  <c r="C52" i="1"/>
  <c r="C51" i="1"/>
  <c r="C50" i="1"/>
  <c r="G32" i="1" l="1"/>
  <c r="F32" i="1"/>
  <c r="E32" i="1"/>
  <c r="D32" i="1"/>
  <c r="C32" i="1"/>
  <c r="B32" i="1"/>
  <c r="G26" i="1"/>
  <c r="F26" i="1"/>
  <c r="E26" i="1"/>
  <c r="D26" i="1"/>
  <c r="C26" i="1"/>
  <c r="B26" i="1"/>
  <c r="B48" i="1"/>
  <c r="C48" i="1"/>
  <c r="D48" i="1"/>
  <c r="D58" i="1" s="1"/>
  <c r="E48" i="1"/>
  <c r="F48" i="1"/>
  <c r="G48" i="1"/>
  <c r="B54" i="1"/>
  <c r="B58" i="1" s="1"/>
  <c r="C54" i="1"/>
  <c r="D54" i="1"/>
  <c r="E54" i="1"/>
  <c r="G54" i="1"/>
  <c r="H14" i="2"/>
  <c r="C14" i="2"/>
  <c r="H17" i="2"/>
  <c r="G17" i="2"/>
  <c r="G14" i="2" s="1"/>
  <c r="F17" i="2"/>
  <c r="F14" i="2" s="1"/>
  <c r="D17" i="2"/>
  <c r="D14" i="2" s="1"/>
  <c r="C17" i="2"/>
  <c r="E17" i="2"/>
  <c r="B37" i="1" l="1"/>
  <c r="D37" i="1"/>
  <c r="F58" i="1"/>
  <c r="G37" i="1"/>
  <c r="G58" i="1"/>
  <c r="C58" i="1"/>
  <c r="E58" i="1"/>
  <c r="F37" i="1"/>
  <c r="E37" i="1"/>
  <c r="C37" i="1"/>
  <c r="C18" i="1" l="1"/>
  <c r="E14" i="2" l="1"/>
  <c r="B16" i="1" l="1"/>
  <c r="C16" i="1" l="1"/>
  <c r="D16" i="1"/>
  <c r="E16" i="1"/>
  <c r="F16" i="1"/>
  <c r="G16" i="1"/>
  <c r="C10" i="1"/>
  <c r="D10" i="1"/>
  <c r="E10" i="1"/>
  <c r="F10" i="1"/>
  <c r="G10" i="1"/>
  <c r="B10" i="1"/>
  <c r="B18" i="1" s="1"/>
  <c r="D18" i="1" l="1"/>
  <c r="G18" i="1"/>
  <c r="E18" i="1"/>
  <c r="F18" i="1"/>
</calcChain>
</file>

<file path=xl/sharedStrings.xml><?xml version="1.0" encoding="utf-8"?>
<sst xmlns="http://schemas.openxmlformats.org/spreadsheetml/2006/main" count="114" uniqueCount="43">
  <si>
    <t>Отчет на ведомствените и администрираните разходи по бюджетни програми</t>
  </si>
  <si>
    <t xml:space="preserve">    (отчетен период)</t>
  </si>
  <si>
    <t>Разходи по бюджетната програма</t>
  </si>
  <si>
    <t>(в лева)</t>
  </si>
  <si>
    <t>Отчет</t>
  </si>
  <si>
    <t>към</t>
  </si>
  <si>
    <t>I. Ведомствени разходи по бюджета</t>
  </si>
  <si>
    <t>от тях за:</t>
  </si>
  <si>
    <t>Персонал</t>
  </si>
  <si>
    <t>Издръжка</t>
  </si>
  <si>
    <t>Капиталови разходи</t>
  </si>
  <si>
    <t>II. Администрирани разходни параграфи по бюджета</t>
  </si>
  <si>
    <t>Общо разходи по бюджета (I+II)</t>
  </si>
  <si>
    <t>Численост на щатния персонал</t>
  </si>
  <si>
    <t xml:space="preserve">Отчет за изпълнението на бюджета с тримесечна информация за разходите по бюджетни програми по бюджета </t>
  </si>
  <si>
    <t>Класификационен код*</t>
  </si>
  <si>
    <t>Общо разходи</t>
  </si>
  <si>
    <t>от тях:</t>
  </si>
  <si>
    <t>Разходи по бюджетните програми</t>
  </si>
  <si>
    <t xml:space="preserve">(наименование на бюджетната организация)                                                       (отчетен период) </t>
  </si>
  <si>
    <t>(отчетен период)</t>
  </si>
  <si>
    <t>Отчет на разходите по области на политики/функционални области и бюджетни програми</t>
  </si>
  <si>
    <t xml:space="preserve">Наименование на областта на политика/функционалната област /бюджетната програма </t>
  </si>
  <si>
    <r>
      <t>4100.01.01</t>
    </r>
    <r>
      <rPr>
        <b/>
        <sz val="10"/>
        <color theme="1"/>
        <rFont val="Times New Roman"/>
        <family val="1"/>
        <charset val="204"/>
      </rPr>
      <t xml:space="preserve"> - Бюджетна програма „Национална статистическа програма“</t>
    </r>
  </si>
  <si>
    <r>
      <t>Общо разходи по</t>
    </r>
    <r>
      <rPr>
        <b/>
        <sz val="10"/>
        <color theme="1"/>
        <rFont val="Times New Roman"/>
        <family val="1"/>
        <charset val="204"/>
      </rPr>
      <t xml:space="preserve"> бюджетните програми на Национален статистически институт</t>
    </r>
  </si>
  <si>
    <t>4100.01.00</t>
  </si>
  <si>
    <t>Функционална област "Безпрострастна, обективна, навременна и точна информация за състоянието на Република България</t>
  </si>
  <si>
    <t>Бюджетна програма "Национална статистическа програма"</t>
  </si>
  <si>
    <t>4100.01.01</t>
  </si>
  <si>
    <t>Закон 2022</t>
  </si>
  <si>
    <t>Уточнен план 2022 г.</t>
  </si>
  <si>
    <t>31 март 2022 г.</t>
  </si>
  <si>
    <t>30 юни 2022 г.</t>
  </si>
  <si>
    <t>30 септември 2022 г.</t>
  </si>
  <si>
    <t>31 декември 2022 г.</t>
  </si>
  <si>
    <t>Закон 2022 г.</t>
  </si>
  <si>
    <t>4100.01.02</t>
  </si>
  <si>
    <t>Бюджетна програма " Преброяване 2021"</t>
  </si>
  <si>
    <r>
      <t>4100.01.02</t>
    </r>
    <r>
      <rPr>
        <b/>
        <sz val="10"/>
        <color theme="1"/>
        <rFont val="Times New Roman"/>
        <family val="1"/>
        <charset val="204"/>
      </rPr>
      <t xml:space="preserve"> - Бюджетна програма „Преброяване 2021“</t>
    </r>
  </si>
  <si>
    <t xml:space="preserve">  Издръжка</t>
  </si>
  <si>
    <t>към 30.09. 2022 г.</t>
  </si>
  <si>
    <t>на Национален статистически институт към 30.09.2022 г.</t>
  </si>
  <si>
    <t>към 30.09.2022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</si>
</sst>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color theme="1"/>
      <name val="Times New Roman"/>
      <family val="2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 indent="1"/>
    </xf>
    <xf numFmtId="0" fontId="1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justify" vertical="center"/>
    </xf>
    <xf numFmtId="0" fontId="2" fillId="0" borderId="0" xfId="0" applyFont="1" applyAlignment="1">
      <alignment horizontal="right" vertical="center" indent="15"/>
    </xf>
    <xf numFmtId="0" fontId="2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left" vertical="center" wrapText="1" indent="1"/>
    </xf>
    <xf numFmtId="0" fontId="5" fillId="0" borderId="4" xfId="0" applyFont="1" applyBorder="1" applyAlignment="1">
      <alignment horizontal="center" vertical="center" wrapText="1"/>
    </xf>
    <xf numFmtId="0" fontId="2" fillId="0" borderId="6" xfId="0" quotePrefix="1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right" vertical="center" wrapText="1"/>
    </xf>
    <xf numFmtId="0" fontId="2" fillId="0" borderId="6" xfId="0" applyFont="1" applyBorder="1" applyAlignment="1">
      <alignment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3" fontId="1" fillId="0" borderId="6" xfId="0" applyNumberFormat="1" applyFont="1" applyBorder="1" applyAlignment="1">
      <alignment horizontal="right" vertical="center" wrapText="1"/>
    </xf>
    <xf numFmtId="3" fontId="2" fillId="0" borderId="6" xfId="0" applyNumberFormat="1" applyFont="1" applyBorder="1" applyAlignment="1">
      <alignment horizontal="right" vertical="center" wrapText="1"/>
    </xf>
    <xf numFmtId="3" fontId="2" fillId="2" borderId="6" xfId="0" applyNumberFormat="1" applyFont="1" applyFill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3" fontId="1" fillId="0" borderId="6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8" xfId="0" quotePrefix="1" applyFont="1" applyBorder="1" applyAlignment="1">
      <alignment horizontal="center" vertical="center" wrapText="1"/>
    </xf>
    <xf numFmtId="0" fontId="2" fillId="0" borderId="5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0" fontId="4" fillId="0" borderId="10" xfId="0" applyFont="1" applyBorder="1" applyAlignment="1">
      <alignment horizontal="center" vertical="center"/>
    </xf>
    <xf numFmtId="3" fontId="1" fillId="0" borderId="6" xfId="0" applyNumberFormat="1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1"/>
  <sheetViews>
    <sheetView zoomScale="115" zoomScaleNormal="115" workbookViewId="0">
      <selection activeCell="M21" sqref="M21"/>
    </sheetView>
  </sheetViews>
  <sheetFormatPr defaultRowHeight="12.75" x14ac:dyDescent="0.2"/>
  <cols>
    <col min="1" max="1" width="15" customWidth="1"/>
    <col min="2" max="2" width="40" customWidth="1"/>
    <col min="3" max="3" width="12" customWidth="1"/>
    <col min="4" max="4" width="13.83203125" customWidth="1"/>
    <col min="5" max="6" width="14.6640625" customWidth="1"/>
    <col min="7" max="7" width="15.6640625" customWidth="1"/>
    <col min="8" max="8" width="14.33203125" customWidth="1"/>
  </cols>
  <sheetData>
    <row r="3" spans="1:8" ht="42" customHeight="1" x14ac:dyDescent="0.2">
      <c r="A3" s="37" t="s">
        <v>14</v>
      </c>
      <c r="B3" s="37"/>
      <c r="C3" s="37"/>
      <c r="D3" s="37"/>
      <c r="E3" s="37"/>
      <c r="F3" s="37"/>
      <c r="G3" s="37"/>
      <c r="H3" s="37"/>
    </row>
    <row r="4" spans="1:8" ht="15.75" x14ac:dyDescent="0.2">
      <c r="A4" s="38" t="s">
        <v>41</v>
      </c>
      <c r="B4" s="38"/>
      <c r="C4" s="38"/>
      <c r="D4" s="38"/>
      <c r="E4" s="38"/>
      <c r="F4" s="38"/>
      <c r="G4" s="38"/>
      <c r="H4" s="38"/>
    </row>
    <row r="5" spans="1:8" x14ac:dyDescent="0.2">
      <c r="A5" s="39" t="s">
        <v>19</v>
      </c>
      <c r="B5" s="40"/>
      <c r="C5" s="40"/>
      <c r="D5" s="40"/>
      <c r="E5" s="40"/>
      <c r="F5" s="40"/>
      <c r="G5" s="40"/>
      <c r="H5" s="40"/>
    </row>
    <row r="6" spans="1:8" ht="15.75" x14ac:dyDescent="0.2">
      <c r="A6" s="12"/>
    </row>
    <row r="7" spans="1:8" ht="15.75" x14ac:dyDescent="0.2">
      <c r="A7" s="38" t="s">
        <v>21</v>
      </c>
      <c r="B7" s="38"/>
      <c r="C7" s="38"/>
      <c r="D7" s="38"/>
      <c r="E7" s="38"/>
      <c r="F7" s="38"/>
      <c r="G7" s="38"/>
      <c r="H7" s="38"/>
    </row>
    <row r="8" spans="1:8" ht="15.75" x14ac:dyDescent="0.2">
      <c r="A8" s="38" t="s">
        <v>42</v>
      </c>
      <c r="B8" s="38"/>
      <c r="C8" s="38"/>
      <c r="D8" s="38"/>
      <c r="E8" s="38"/>
      <c r="F8" s="38"/>
      <c r="G8" s="38"/>
      <c r="H8" s="38"/>
    </row>
    <row r="9" spans="1:8" x14ac:dyDescent="0.2">
      <c r="A9" s="40" t="s">
        <v>20</v>
      </c>
      <c r="B9" s="40"/>
      <c r="C9" s="40"/>
      <c r="D9" s="40"/>
      <c r="E9" s="40"/>
      <c r="F9" s="40"/>
      <c r="G9" s="40"/>
      <c r="H9" s="40"/>
    </row>
    <row r="10" spans="1:8" ht="13.5" thickBot="1" x14ac:dyDescent="0.25">
      <c r="A10" s="13" t="s">
        <v>3</v>
      </c>
      <c r="H10" s="19" t="s">
        <v>3</v>
      </c>
    </row>
    <row r="11" spans="1:8" ht="12.75" customHeight="1" x14ac:dyDescent="0.2">
      <c r="A11" s="34" t="s">
        <v>15</v>
      </c>
      <c r="B11" s="34" t="s">
        <v>22</v>
      </c>
      <c r="C11" s="34" t="s">
        <v>29</v>
      </c>
      <c r="D11" s="41" t="s">
        <v>30</v>
      </c>
      <c r="E11" s="14" t="s">
        <v>4</v>
      </c>
      <c r="F11" s="14" t="s">
        <v>4</v>
      </c>
      <c r="G11" s="14" t="s">
        <v>4</v>
      </c>
      <c r="H11" s="14" t="s">
        <v>4</v>
      </c>
    </row>
    <row r="12" spans="1:8" x14ac:dyDescent="0.2">
      <c r="A12" s="35"/>
      <c r="B12" s="35"/>
      <c r="C12" s="35"/>
      <c r="D12" s="42"/>
      <c r="E12" s="4" t="s">
        <v>5</v>
      </c>
      <c r="F12" s="4" t="s">
        <v>5</v>
      </c>
      <c r="G12" s="4" t="s">
        <v>5</v>
      </c>
      <c r="H12" s="4" t="s">
        <v>5</v>
      </c>
    </row>
    <row r="13" spans="1:8" ht="26.25" thickBot="1" x14ac:dyDescent="0.25">
      <c r="A13" s="36"/>
      <c r="B13" s="36"/>
      <c r="C13" s="36"/>
      <c r="D13" s="43"/>
      <c r="E13" s="18" t="s">
        <v>31</v>
      </c>
      <c r="F13" s="5" t="s">
        <v>32</v>
      </c>
      <c r="G13" s="5" t="s">
        <v>33</v>
      </c>
      <c r="H13" s="5" t="s">
        <v>34</v>
      </c>
    </row>
    <row r="14" spans="1:8" ht="51.75" thickBot="1" x14ac:dyDescent="0.25">
      <c r="A14" s="17" t="s">
        <v>25</v>
      </c>
      <c r="B14" s="25" t="s">
        <v>26</v>
      </c>
      <c r="C14" s="27">
        <f t="shared" ref="C14:H14" si="0">C17</f>
        <v>28603500</v>
      </c>
      <c r="D14" s="28">
        <f t="shared" si="0"/>
        <v>33294600</v>
      </c>
      <c r="E14" s="28">
        <f t="shared" si="0"/>
        <v>5854825</v>
      </c>
      <c r="F14" s="28">
        <f t="shared" si="0"/>
        <v>16331512</v>
      </c>
      <c r="G14" s="28">
        <f t="shared" si="0"/>
        <v>23790089</v>
      </c>
      <c r="H14" s="7">
        <f t="shared" si="0"/>
        <v>0</v>
      </c>
    </row>
    <row r="15" spans="1:8" ht="26.25" thickBot="1" x14ac:dyDescent="0.25">
      <c r="A15" s="26" t="s">
        <v>28</v>
      </c>
      <c r="B15" s="16" t="s">
        <v>27</v>
      </c>
      <c r="C15" s="27">
        <v>28603500</v>
      </c>
      <c r="D15" s="27">
        <v>28635600</v>
      </c>
      <c r="E15" s="27">
        <v>5854825</v>
      </c>
      <c r="F15" s="27">
        <v>12715709</v>
      </c>
      <c r="G15" s="27">
        <v>19970800</v>
      </c>
      <c r="H15" s="6"/>
    </row>
    <row r="16" spans="1:8" ht="26.25" thickBot="1" x14ac:dyDescent="0.25">
      <c r="A16" s="31" t="s">
        <v>36</v>
      </c>
      <c r="B16" s="16" t="s">
        <v>37</v>
      </c>
      <c r="C16" s="6"/>
      <c r="D16" s="27">
        <v>4659000</v>
      </c>
      <c r="E16" s="6"/>
      <c r="F16" s="27">
        <v>3615803</v>
      </c>
      <c r="G16" s="27">
        <v>3819289</v>
      </c>
      <c r="H16" s="6"/>
    </row>
    <row r="17" spans="1:8" ht="13.5" thickBot="1" x14ac:dyDescent="0.25">
      <c r="A17" s="17"/>
      <c r="B17" s="15" t="s">
        <v>16</v>
      </c>
      <c r="C17" s="28">
        <f t="shared" ref="C17:H17" si="1">SUM(C15:C16)</f>
        <v>28603500</v>
      </c>
      <c r="D17" s="28">
        <f t="shared" si="1"/>
        <v>33294600</v>
      </c>
      <c r="E17" s="28">
        <f t="shared" si="1"/>
        <v>5854825</v>
      </c>
      <c r="F17" s="28">
        <f t="shared" si="1"/>
        <v>16331512</v>
      </c>
      <c r="G17" s="28">
        <f t="shared" si="1"/>
        <v>23790089</v>
      </c>
      <c r="H17" s="7">
        <f t="shared" si="1"/>
        <v>0</v>
      </c>
    </row>
    <row r="18" spans="1:8" ht="15.75" x14ac:dyDescent="0.2">
      <c r="A18" s="1"/>
    </row>
    <row r="19" spans="1:8" ht="12.75" customHeight="1" x14ac:dyDescent="0.2">
      <c r="A19" s="33"/>
      <c r="B19" s="33"/>
      <c r="C19" s="33"/>
      <c r="D19" s="33"/>
      <c r="E19" s="33"/>
      <c r="F19" s="33"/>
      <c r="G19" s="33"/>
      <c r="H19" s="33"/>
    </row>
    <row r="20" spans="1:8" s="21" customFormat="1" ht="24.75" customHeight="1" x14ac:dyDescent="0.2">
      <c r="A20" s="22"/>
      <c r="B20" s="22"/>
      <c r="C20" s="22"/>
      <c r="D20" s="22"/>
      <c r="E20" s="22"/>
      <c r="F20" s="22"/>
      <c r="G20" s="22"/>
      <c r="H20" s="22"/>
    </row>
    <row r="21" spans="1:8" ht="24" customHeight="1" x14ac:dyDescent="0.2">
      <c r="A21" s="22"/>
      <c r="B21" s="22"/>
      <c r="C21" s="22"/>
      <c r="D21" s="22"/>
      <c r="E21" s="22"/>
      <c r="F21" s="22"/>
      <c r="G21" s="22"/>
      <c r="H21" s="22"/>
    </row>
  </sheetData>
  <mergeCells count="11">
    <mergeCell ref="A19:H19"/>
    <mergeCell ref="A11:A13"/>
    <mergeCell ref="B11:B13"/>
    <mergeCell ref="A3:H3"/>
    <mergeCell ref="A4:H4"/>
    <mergeCell ref="A5:H5"/>
    <mergeCell ref="A7:H7"/>
    <mergeCell ref="A8:H8"/>
    <mergeCell ref="A9:H9"/>
    <mergeCell ref="D11:D13"/>
    <mergeCell ref="C11:C13"/>
  </mergeCells>
  <pageMargins left="0.70866141732283472" right="0.70866141732283472" top="0.74803149606299213" bottom="0.74803149606299213" header="0.31496062992125984" footer="0.31496062992125984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61"/>
  <sheetViews>
    <sheetView tabSelected="1" topLeftCell="A37" zoomScale="115" zoomScaleNormal="115" workbookViewId="0">
      <selection activeCell="M57" sqref="M57"/>
    </sheetView>
  </sheetViews>
  <sheetFormatPr defaultRowHeight="12.75" x14ac:dyDescent="0.2"/>
  <cols>
    <col min="1" max="1" width="51.6640625" customWidth="1"/>
    <col min="2" max="2" width="15.1640625" customWidth="1"/>
    <col min="3" max="3" width="13.33203125" customWidth="1"/>
    <col min="4" max="4" width="14.83203125" customWidth="1"/>
    <col min="5" max="5" width="13.83203125" customWidth="1"/>
    <col min="6" max="6" width="15" customWidth="1"/>
    <col min="7" max="7" width="17" customWidth="1"/>
  </cols>
  <sheetData>
    <row r="3" spans="1:7" ht="15.75" x14ac:dyDescent="0.2">
      <c r="A3" s="37" t="s">
        <v>0</v>
      </c>
      <c r="B3" s="37"/>
      <c r="C3" s="37"/>
      <c r="D3" s="37"/>
      <c r="E3" s="37"/>
      <c r="F3" s="37"/>
      <c r="G3" s="37"/>
    </row>
    <row r="4" spans="1:7" ht="15.75" x14ac:dyDescent="0.2">
      <c r="A4" s="38" t="s">
        <v>40</v>
      </c>
      <c r="B4" s="38"/>
      <c r="C4" s="38"/>
      <c r="D4" s="38"/>
      <c r="E4" s="38"/>
      <c r="F4" s="38"/>
      <c r="G4" s="38"/>
    </row>
    <row r="5" spans="1:7" ht="13.5" thickBot="1" x14ac:dyDescent="0.25">
      <c r="A5" s="47" t="s">
        <v>1</v>
      </c>
      <c r="B5" s="47"/>
      <c r="C5" s="47"/>
      <c r="D5" s="47"/>
      <c r="E5" s="47"/>
      <c r="F5" s="47"/>
      <c r="G5" s="47"/>
    </row>
    <row r="6" spans="1:7" ht="13.5" thickBot="1" x14ac:dyDescent="0.25">
      <c r="A6" s="44" t="s">
        <v>23</v>
      </c>
      <c r="B6" s="45"/>
      <c r="C6" s="45"/>
      <c r="D6" s="45"/>
      <c r="E6" s="45"/>
      <c r="F6" s="45"/>
      <c r="G6" s="46"/>
    </row>
    <row r="7" spans="1:7" ht="12.75" customHeight="1" x14ac:dyDescent="0.2">
      <c r="A7" s="2" t="s">
        <v>2</v>
      </c>
      <c r="B7" s="34" t="s">
        <v>35</v>
      </c>
      <c r="C7" s="41" t="s">
        <v>30</v>
      </c>
      <c r="D7" s="14" t="s">
        <v>4</v>
      </c>
      <c r="E7" s="14" t="s">
        <v>4</v>
      </c>
      <c r="F7" s="14" t="s">
        <v>4</v>
      </c>
      <c r="G7" s="14" t="s">
        <v>4</v>
      </c>
    </row>
    <row r="8" spans="1:7" x14ac:dyDescent="0.2">
      <c r="A8" s="2" t="s">
        <v>3</v>
      </c>
      <c r="B8" s="35"/>
      <c r="C8" s="42"/>
      <c r="D8" s="4" t="s">
        <v>5</v>
      </c>
      <c r="E8" s="4" t="s">
        <v>5</v>
      </c>
      <c r="F8" s="4" t="s">
        <v>5</v>
      </c>
      <c r="G8" s="4" t="s">
        <v>5</v>
      </c>
    </row>
    <row r="9" spans="1:7" ht="41.25" customHeight="1" thickBot="1" x14ac:dyDescent="0.25">
      <c r="A9" s="3"/>
      <c r="B9" s="36"/>
      <c r="C9" s="43"/>
      <c r="D9" s="18" t="s">
        <v>31</v>
      </c>
      <c r="E9" s="5" t="s">
        <v>32</v>
      </c>
      <c r="F9" s="5" t="s">
        <v>33</v>
      </c>
      <c r="G9" s="5" t="s">
        <v>34</v>
      </c>
    </row>
    <row r="10" spans="1:7" ht="13.5" thickBot="1" x14ac:dyDescent="0.25">
      <c r="A10" s="23" t="s">
        <v>6</v>
      </c>
      <c r="B10" s="29">
        <f>+B12+B13+B14</f>
        <v>28603500</v>
      </c>
      <c r="C10" s="29">
        <f t="shared" ref="C10:G10" si="0">+C12+C13+C14</f>
        <v>28635600</v>
      </c>
      <c r="D10" s="29">
        <f t="shared" si="0"/>
        <v>5854825</v>
      </c>
      <c r="E10" s="29">
        <f t="shared" si="0"/>
        <v>12715709</v>
      </c>
      <c r="F10" s="29">
        <f t="shared" si="0"/>
        <v>19970800</v>
      </c>
      <c r="G10" s="24">
        <f t="shared" si="0"/>
        <v>0</v>
      </c>
    </row>
    <row r="11" spans="1:7" ht="13.5" thickBot="1" x14ac:dyDescent="0.25">
      <c r="A11" s="8" t="s">
        <v>7</v>
      </c>
      <c r="B11" s="27"/>
      <c r="C11" s="27"/>
      <c r="D11" s="27"/>
      <c r="E11" s="27"/>
      <c r="F11" s="27"/>
      <c r="G11" s="6"/>
    </row>
    <row r="12" spans="1:7" ht="13.5" thickBot="1" x14ac:dyDescent="0.25">
      <c r="A12" s="9" t="s">
        <v>8</v>
      </c>
      <c r="B12" s="27">
        <v>21478000</v>
      </c>
      <c r="C12" s="27">
        <v>21478000</v>
      </c>
      <c r="D12" s="27">
        <v>4802825</v>
      </c>
      <c r="E12" s="27">
        <v>10497901</v>
      </c>
      <c r="F12" s="27">
        <v>15763064</v>
      </c>
      <c r="G12" s="6"/>
    </row>
    <row r="13" spans="1:7" ht="13.5" thickBot="1" x14ac:dyDescent="0.25">
      <c r="A13" s="9" t="s">
        <v>9</v>
      </c>
      <c r="B13" s="27">
        <v>3641500</v>
      </c>
      <c r="C13" s="27">
        <v>4550000</v>
      </c>
      <c r="D13" s="27">
        <v>967979</v>
      </c>
      <c r="E13" s="27">
        <v>2099195</v>
      </c>
      <c r="F13" s="27">
        <v>3395237</v>
      </c>
      <c r="G13" s="6"/>
    </row>
    <row r="14" spans="1:7" ht="13.5" thickBot="1" x14ac:dyDescent="0.25">
      <c r="A14" s="9" t="s">
        <v>10</v>
      </c>
      <c r="B14" s="27">
        <v>3484000</v>
      </c>
      <c r="C14" s="27">
        <v>2607600</v>
      </c>
      <c r="D14" s="27">
        <v>84021</v>
      </c>
      <c r="E14" s="27">
        <v>118613</v>
      </c>
      <c r="F14" s="27">
        <v>812499</v>
      </c>
      <c r="G14" s="6"/>
    </row>
    <row r="15" spans="1:7" ht="13.5" thickBot="1" x14ac:dyDescent="0.25">
      <c r="A15" s="8"/>
      <c r="B15" s="27"/>
      <c r="C15" s="27"/>
      <c r="D15" s="27"/>
      <c r="E15" s="27"/>
      <c r="F15" s="27"/>
      <c r="G15" s="6"/>
    </row>
    <row r="16" spans="1:7" s="20" customFormat="1" ht="26.25" thickBot="1" x14ac:dyDescent="0.25">
      <c r="A16" s="23" t="s">
        <v>11</v>
      </c>
      <c r="B16" s="29">
        <f t="shared" ref="B16:G16" si="1">+SUM(B17:B17)</f>
        <v>0</v>
      </c>
      <c r="C16" s="29">
        <f t="shared" si="1"/>
        <v>0</v>
      </c>
      <c r="D16" s="29">
        <f t="shared" si="1"/>
        <v>0</v>
      </c>
      <c r="E16" s="29">
        <f t="shared" si="1"/>
        <v>0</v>
      </c>
      <c r="F16" s="29">
        <f t="shared" si="1"/>
        <v>0</v>
      </c>
      <c r="G16" s="24">
        <f t="shared" si="1"/>
        <v>0</v>
      </c>
    </row>
    <row r="17" spans="1:7" ht="13.5" thickBot="1" x14ac:dyDescent="0.25">
      <c r="A17" s="8"/>
      <c r="B17" s="27"/>
      <c r="C17" s="27"/>
      <c r="D17" s="27"/>
      <c r="E17" s="27"/>
      <c r="F17" s="27"/>
      <c r="G17" s="6"/>
    </row>
    <row r="18" spans="1:7" ht="13.5" thickBot="1" x14ac:dyDescent="0.25">
      <c r="A18" s="23" t="s">
        <v>12</v>
      </c>
      <c r="B18" s="29">
        <f>+B16+B10</f>
        <v>28603500</v>
      </c>
      <c r="C18" s="29">
        <f>C12+C13+C14</f>
        <v>28635600</v>
      </c>
      <c r="D18" s="29">
        <f t="shared" ref="D18:G18" si="2">+D16+D10</f>
        <v>5854825</v>
      </c>
      <c r="E18" s="29">
        <f t="shared" si="2"/>
        <v>12715709</v>
      </c>
      <c r="F18" s="29">
        <f t="shared" si="2"/>
        <v>19970800</v>
      </c>
      <c r="G18" s="24">
        <f t="shared" si="2"/>
        <v>0</v>
      </c>
    </row>
    <row r="19" spans="1:7" ht="13.5" thickBot="1" x14ac:dyDescent="0.25">
      <c r="A19" s="8"/>
      <c r="B19" s="6"/>
      <c r="C19" s="6"/>
      <c r="D19" s="6"/>
      <c r="E19" s="6"/>
      <c r="F19" s="6"/>
      <c r="G19" s="6"/>
    </row>
    <row r="20" spans="1:7" ht="13.5" thickBot="1" x14ac:dyDescent="0.25">
      <c r="A20" s="8" t="s">
        <v>13</v>
      </c>
      <c r="B20" s="6">
        <v>968</v>
      </c>
      <c r="C20" s="6">
        <v>968</v>
      </c>
      <c r="D20" s="6">
        <v>892</v>
      </c>
      <c r="E20" s="6">
        <v>889</v>
      </c>
      <c r="F20" s="10">
        <v>900</v>
      </c>
      <c r="G20" s="10"/>
    </row>
    <row r="21" spans="1:7" ht="16.5" thickBot="1" x14ac:dyDescent="0.25">
      <c r="A21" s="11"/>
    </row>
    <row r="22" spans="1:7" ht="13.5" customHeight="1" thickBot="1" x14ac:dyDescent="0.25">
      <c r="A22" s="44" t="s">
        <v>38</v>
      </c>
      <c r="B22" s="45"/>
      <c r="C22" s="45"/>
      <c r="D22" s="45"/>
      <c r="E22" s="45"/>
      <c r="F22" s="45"/>
      <c r="G22" s="46"/>
    </row>
    <row r="23" spans="1:7" ht="12.75" customHeight="1" x14ac:dyDescent="0.2">
      <c r="A23" s="30" t="s">
        <v>2</v>
      </c>
      <c r="B23" s="34" t="s">
        <v>29</v>
      </c>
      <c r="C23" s="41" t="s">
        <v>30</v>
      </c>
      <c r="D23" s="14" t="s">
        <v>4</v>
      </c>
      <c r="E23" s="14" t="s">
        <v>4</v>
      </c>
      <c r="F23" s="14" t="s">
        <v>4</v>
      </c>
      <c r="G23" s="14" t="s">
        <v>4</v>
      </c>
    </row>
    <row r="24" spans="1:7" x14ac:dyDescent="0.2">
      <c r="A24" s="30" t="s">
        <v>3</v>
      </c>
      <c r="B24" s="35"/>
      <c r="C24" s="42"/>
      <c r="D24" s="4" t="s">
        <v>5</v>
      </c>
      <c r="E24" s="4" t="s">
        <v>5</v>
      </c>
      <c r="F24" s="4" t="s">
        <v>5</v>
      </c>
      <c r="G24" s="4" t="s">
        <v>5</v>
      </c>
    </row>
    <row r="25" spans="1:7" ht="26.25" thickBot="1" x14ac:dyDescent="0.25">
      <c r="A25" s="3"/>
      <c r="B25" s="36"/>
      <c r="C25" s="43"/>
      <c r="D25" s="18" t="s">
        <v>31</v>
      </c>
      <c r="E25" s="5" t="s">
        <v>32</v>
      </c>
      <c r="F25" s="5" t="s">
        <v>33</v>
      </c>
      <c r="G25" s="5" t="s">
        <v>34</v>
      </c>
    </row>
    <row r="26" spans="1:7" ht="13.5" thickBot="1" x14ac:dyDescent="0.25">
      <c r="A26" s="23" t="s">
        <v>6</v>
      </c>
      <c r="B26" s="24">
        <f>+B28+B29+B30</f>
        <v>0</v>
      </c>
      <c r="C26" s="29">
        <f t="shared" ref="C26:G26" si="3">+C28+C29+C30</f>
        <v>1209000</v>
      </c>
      <c r="D26" s="24">
        <f t="shared" si="3"/>
        <v>0</v>
      </c>
      <c r="E26" s="29">
        <f t="shared" si="3"/>
        <v>399003</v>
      </c>
      <c r="F26" s="29">
        <f t="shared" si="3"/>
        <v>591287</v>
      </c>
      <c r="G26" s="24">
        <f t="shared" si="3"/>
        <v>0</v>
      </c>
    </row>
    <row r="27" spans="1:7" ht="13.5" thickBot="1" x14ac:dyDescent="0.25">
      <c r="A27" s="8" t="s">
        <v>7</v>
      </c>
      <c r="B27" s="6"/>
      <c r="C27" s="27"/>
      <c r="D27" s="6"/>
      <c r="E27" s="27"/>
      <c r="F27" s="27"/>
      <c r="G27" s="6"/>
    </row>
    <row r="28" spans="1:7" ht="13.5" thickBot="1" x14ac:dyDescent="0.25">
      <c r="A28" s="9" t="s">
        <v>8</v>
      </c>
      <c r="B28" s="6"/>
      <c r="C28" s="27">
        <v>589000</v>
      </c>
      <c r="D28" s="6"/>
      <c r="E28" s="27">
        <v>82060</v>
      </c>
      <c r="F28" s="27">
        <v>265368</v>
      </c>
      <c r="G28" s="6"/>
    </row>
    <row r="29" spans="1:7" ht="13.5" thickBot="1" x14ac:dyDescent="0.25">
      <c r="A29" s="9" t="s">
        <v>9</v>
      </c>
      <c r="B29" s="6"/>
      <c r="C29" s="27">
        <v>320000</v>
      </c>
      <c r="D29" s="6"/>
      <c r="E29" s="27">
        <v>16951</v>
      </c>
      <c r="F29" s="27">
        <v>25927</v>
      </c>
      <c r="G29" s="6"/>
    </row>
    <row r="30" spans="1:7" ht="13.5" thickBot="1" x14ac:dyDescent="0.25">
      <c r="A30" s="9" t="s">
        <v>10</v>
      </c>
      <c r="B30" s="6"/>
      <c r="C30" s="27">
        <v>300000</v>
      </c>
      <c r="D30" s="6"/>
      <c r="E30" s="27">
        <v>299992</v>
      </c>
      <c r="F30" s="27">
        <v>299992</v>
      </c>
      <c r="G30" s="6"/>
    </row>
    <row r="31" spans="1:7" ht="13.5" thickBot="1" x14ac:dyDescent="0.25">
      <c r="A31" s="8"/>
      <c r="B31" s="6"/>
      <c r="C31" s="27"/>
      <c r="D31" s="6"/>
      <c r="E31" s="27"/>
      <c r="F31" s="27"/>
      <c r="G31" s="6"/>
    </row>
    <row r="32" spans="1:7" ht="26.25" thickBot="1" x14ac:dyDescent="0.25">
      <c r="A32" s="23" t="s">
        <v>11</v>
      </c>
      <c r="B32" s="24">
        <f t="shared" ref="B32:G32" si="4">+SUM(B33:B35)</f>
        <v>0</v>
      </c>
      <c r="C32" s="29">
        <f>C34+C35</f>
        <v>3450000</v>
      </c>
      <c r="D32" s="24">
        <f t="shared" si="4"/>
        <v>0</v>
      </c>
      <c r="E32" s="29">
        <f t="shared" si="4"/>
        <v>3216800</v>
      </c>
      <c r="F32" s="29">
        <f t="shared" si="4"/>
        <v>3228002</v>
      </c>
      <c r="G32" s="24">
        <f t="shared" si="4"/>
        <v>0</v>
      </c>
    </row>
    <row r="33" spans="1:7" ht="13.5" thickBot="1" x14ac:dyDescent="0.25">
      <c r="A33" s="8" t="s">
        <v>17</v>
      </c>
      <c r="B33" s="6"/>
      <c r="C33" s="27"/>
      <c r="D33" s="6"/>
      <c r="E33" s="27"/>
      <c r="F33" s="27"/>
      <c r="G33" s="6"/>
    </row>
    <row r="34" spans="1:7" ht="13.5" thickBot="1" x14ac:dyDescent="0.25">
      <c r="A34" s="9" t="s">
        <v>8</v>
      </c>
      <c r="B34" s="6"/>
      <c r="C34" s="27">
        <v>3450000</v>
      </c>
      <c r="D34" s="6"/>
      <c r="E34" s="27">
        <v>3216800</v>
      </c>
      <c r="F34" s="27">
        <v>3228002</v>
      </c>
      <c r="G34" s="6"/>
    </row>
    <row r="35" spans="1:7" ht="13.5" thickBot="1" x14ac:dyDescent="0.25">
      <c r="A35" s="8" t="s">
        <v>39</v>
      </c>
      <c r="B35" s="6"/>
      <c r="C35" s="27"/>
      <c r="D35" s="6"/>
      <c r="E35" s="27"/>
      <c r="F35" s="27"/>
      <c r="G35" s="6"/>
    </row>
    <row r="36" spans="1:7" ht="13.5" thickBot="1" x14ac:dyDescent="0.25">
      <c r="A36" s="8"/>
      <c r="B36" s="6"/>
      <c r="C36" s="27"/>
      <c r="D36" s="6"/>
      <c r="E36" s="27"/>
      <c r="F36" s="27"/>
      <c r="G36" s="6"/>
    </row>
    <row r="37" spans="1:7" ht="13.5" thickBot="1" x14ac:dyDescent="0.25">
      <c r="A37" s="23" t="s">
        <v>12</v>
      </c>
      <c r="B37" s="24">
        <f t="shared" ref="B37:G37" si="5">+B32+B26</f>
        <v>0</v>
      </c>
      <c r="C37" s="29">
        <f t="shared" si="5"/>
        <v>4659000</v>
      </c>
      <c r="D37" s="24">
        <f t="shared" si="5"/>
        <v>0</v>
      </c>
      <c r="E37" s="29">
        <f t="shared" si="5"/>
        <v>3615803</v>
      </c>
      <c r="F37" s="29">
        <f t="shared" si="5"/>
        <v>3819289</v>
      </c>
      <c r="G37" s="24">
        <f t="shared" si="5"/>
        <v>0</v>
      </c>
    </row>
    <row r="38" spans="1:7" ht="13.5" thickBot="1" x14ac:dyDescent="0.25">
      <c r="A38" s="8"/>
      <c r="B38" s="6"/>
      <c r="C38" s="6"/>
      <c r="D38" s="6"/>
      <c r="E38" s="6"/>
      <c r="F38" s="27"/>
      <c r="G38" s="6"/>
    </row>
    <row r="39" spans="1:7" ht="13.5" thickBot="1" x14ac:dyDescent="0.25">
      <c r="A39" s="8" t="s">
        <v>13</v>
      </c>
      <c r="B39" s="10"/>
      <c r="C39" s="10"/>
      <c r="D39" s="10"/>
      <c r="E39" s="10"/>
      <c r="F39" s="32"/>
      <c r="G39" s="10"/>
    </row>
    <row r="40" spans="1:7" x14ac:dyDescent="0.2">
      <c r="A40" s="21"/>
      <c r="B40" s="21"/>
      <c r="C40" s="21"/>
      <c r="D40" s="21"/>
      <c r="E40" s="21"/>
      <c r="F40" s="21"/>
      <c r="G40" s="21"/>
    </row>
    <row r="41" spans="1:7" ht="13.5" customHeight="1" x14ac:dyDescent="0.2">
      <c r="A41" s="11"/>
    </row>
    <row r="42" spans="1:7" ht="13.5" customHeight="1" x14ac:dyDescent="0.2"/>
    <row r="43" spans="1:7" ht="13.5" customHeight="1" thickBot="1" x14ac:dyDescent="0.25"/>
    <row r="44" spans="1:7" ht="12.75" customHeight="1" thickBot="1" x14ac:dyDescent="0.25">
      <c r="A44" s="44" t="s">
        <v>24</v>
      </c>
      <c r="B44" s="45"/>
      <c r="C44" s="45"/>
      <c r="D44" s="45"/>
      <c r="E44" s="45"/>
      <c r="F44" s="45"/>
      <c r="G44" s="46"/>
    </row>
    <row r="45" spans="1:7" ht="12.75" customHeight="1" x14ac:dyDescent="0.2">
      <c r="A45" s="30" t="s">
        <v>18</v>
      </c>
      <c r="B45" s="34" t="s">
        <v>35</v>
      </c>
      <c r="C45" s="41" t="s">
        <v>30</v>
      </c>
      <c r="D45" s="14" t="s">
        <v>4</v>
      </c>
      <c r="E45" s="14" t="s">
        <v>4</v>
      </c>
      <c r="F45" s="14" t="s">
        <v>4</v>
      </c>
      <c r="G45" s="14" t="s">
        <v>4</v>
      </c>
    </row>
    <row r="46" spans="1:7" x14ac:dyDescent="0.2">
      <c r="A46" s="30" t="s">
        <v>3</v>
      </c>
      <c r="B46" s="35"/>
      <c r="C46" s="42"/>
      <c r="D46" s="4" t="s">
        <v>5</v>
      </c>
      <c r="E46" s="4" t="s">
        <v>5</v>
      </c>
      <c r="F46" s="4" t="s">
        <v>5</v>
      </c>
      <c r="G46" s="4" t="s">
        <v>5</v>
      </c>
    </row>
    <row r="47" spans="1:7" ht="39.75" customHeight="1" thickBot="1" x14ac:dyDescent="0.25">
      <c r="A47" s="3"/>
      <c r="B47" s="36"/>
      <c r="C47" s="43"/>
      <c r="D47" s="18" t="s">
        <v>31</v>
      </c>
      <c r="E47" s="5" t="s">
        <v>32</v>
      </c>
      <c r="F47" s="5" t="s">
        <v>33</v>
      </c>
      <c r="G47" s="5" t="s">
        <v>34</v>
      </c>
    </row>
    <row r="48" spans="1:7" ht="13.5" thickBot="1" x14ac:dyDescent="0.25">
      <c r="A48" s="23" t="s">
        <v>6</v>
      </c>
      <c r="B48" s="29">
        <f>+B50+B51+B52</f>
        <v>28603500</v>
      </c>
      <c r="C48" s="29">
        <f t="shared" ref="C48:G48" si="6">+C50+C51+C52</f>
        <v>29844600</v>
      </c>
      <c r="D48" s="29">
        <f t="shared" si="6"/>
        <v>5854825</v>
      </c>
      <c r="E48" s="29">
        <f t="shared" si="6"/>
        <v>13114712</v>
      </c>
      <c r="F48" s="29">
        <f t="shared" si="6"/>
        <v>20562087</v>
      </c>
      <c r="G48" s="24">
        <f t="shared" si="6"/>
        <v>0</v>
      </c>
    </row>
    <row r="49" spans="1:7" ht="13.5" thickBot="1" x14ac:dyDescent="0.25">
      <c r="A49" s="8" t="s">
        <v>7</v>
      </c>
      <c r="B49" s="27"/>
      <c r="C49" s="27"/>
      <c r="D49" s="27"/>
      <c r="E49" s="27"/>
      <c r="F49" s="27"/>
      <c r="G49" s="6"/>
    </row>
    <row r="50" spans="1:7" ht="13.5" thickBot="1" x14ac:dyDescent="0.25">
      <c r="A50" s="9" t="s">
        <v>8</v>
      </c>
      <c r="B50" s="27">
        <v>21478000</v>
      </c>
      <c r="C50" s="27">
        <f>C12+C28</f>
        <v>22067000</v>
      </c>
      <c r="D50" s="27">
        <v>4802825</v>
      </c>
      <c r="E50" s="27">
        <f>E12+E28</f>
        <v>10579961</v>
      </c>
      <c r="F50" s="27">
        <f>F12+F28</f>
        <v>16028432</v>
      </c>
      <c r="G50" s="6"/>
    </row>
    <row r="51" spans="1:7" ht="13.5" thickBot="1" x14ac:dyDescent="0.25">
      <c r="A51" s="9" t="s">
        <v>9</v>
      </c>
      <c r="B51" s="27">
        <v>3641500</v>
      </c>
      <c r="C51" s="27">
        <f>C13+C29</f>
        <v>4870000</v>
      </c>
      <c r="D51" s="27">
        <v>967979</v>
      </c>
      <c r="E51" s="27">
        <f>E13+E29</f>
        <v>2116146</v>
      </c>
      <c r="F51" s="27">
        <f>F13+F29</f>
        <v>3421164</v>
      </c>
      <c r="G51" s="6"/>
    </row>
    <row r="52" spans="1:7" ht="13.5" thickBot="1" x14ac:dyDescent="0.25">
      <c r="A52" s="9" t="s">
        <v>10</v>
      </c>
      <c r="B52" s="27">
        <v>3484000</v>
      </c>
      <c r="C52" s="27">
        <f>C14+C30</f>
        <v>2907600</v>
      </c>
      <c r="D52" s="27">
        <v>84021</v>
      </c>
      <c r="E52" s="27">
        <f>E14+E30</f>
        <v>418605</v>
      </c>
      <c r="F52" s="27">
        <f>F14+F30</f>
        <v>1112491</v>
      </c>
      <c r="G52" s="6"/>
    </row>
    <row r="53" spans="1:7" ht="13.5" thickBot="1" x14ac:dyDescent="0.25">
      <c r="A53" s="8"/>
      <c r="B53" s="27"/>
      <c r="C53" s="27"/>
      <c r="D53" s="27"/>
      <c r="E53" s="27"/>
      <c r="F53" s="27"/>
      <c r="G53" s="6"/>
    </row>
    <row r="54" spans="1:7" ht="26.25" customHeight="1" thickBot="1" x14ac:dyDescent="0.25">
      <c r="A54" s="23" t="s">
        <v>11</v>
      </c>
      <c r="B54" s="29">
        <f t="shared" ref="B54:G54" si="7">+SUM(B55:B57)</f>
        <v>0</v>
      </c>
      <c r="C54" s="29">
        <f t="shared" si="7"/>
        <v>3450000</v>
      </c>
      <c r="D54" s="29">
        <f t="shared" si="7"/>
        <v>0</v>
      </c>
      <c r="E54" s="29">
        <f t="shared" si="7"/>
        <v>3216800</v>
      </c>
      <c r="F54" s="29">
        <f t="shared" si="7"/>
        <v>3228002</v>
      </c>
      <c r="G54" s="24">
        <f t="shared" si="7"/>
        <v>0</v>
      </c>
    </row>
    <row r="55" spans="1:7" ht="13.5" thickBot="1" x14ac:dyDescent="0.25">
      <c r="A55" s="8" t="s">
        <v>17</v>
      </c>
      <c r="B55" s="27"/>
      <c r="C55" s="27"/>
      <c r="D55" s="27"/>
      <c r="E55" s="27"/>
      <c r="F55" s="27"/>
      <c r="G55" s="6"/>
    </row>
    <row r="56" spans="1:7" ht="13.5" thickBot="1" x14ac:dyDescent="0.25">
      <c r="A56" s="8"/>
      <c r="B56" s="27"/>
      <c r="C56" s="27"/>
      <c r="D56" s="27"/>
      <c r="E56" s="27"/>
      <c r="F56" s="27"/>
      <c r="G56" s="6"/>
    </row>
    <row r="57" spans="1:7" ht="13.5" thickBot="1" x14ac:dyDescent="0.25">
      <c r="A57" s="9" t="s">
        <v>8</v>
      </c>
      <c r="B57" s="6"/>
      <c r="C57" s="27">
        <v>3450000</v>
      </c>
      <c r="D57" s="6"/>
      <c r="E57" s="27">
        <v>3216800</v>
      </c>
      <c r="F57" s="27">
        <v>3228002</v>
      </c>
      <c r="G57" s="6"/>
    </row>
    <row r="58" spans="1:7" ht="13.5" thickBot="1" x14ac:dyDescent="0.25">
      <c r="A58" s="23" t="s">
        <v>12</v>
      </c>
      <c r="B58" s="29">
        <f>+B54+B48</f>
        <v>28603500</v>
      </c>
      <c r="C58" s="29">
        <f t="shared" ref="C58:G58" si="8">+C54+C48</f>
        <v>33294600</v>
      </c>
      <c r="D58" s="29">
        <f t="shared" si="8"/>
        <v>5854825</v>
      </c>
      <c r="E58" s="29">
        <f t="shared" si="8"/>
        <v>16331512</v>
      </c>
      <c r="F58" s="29">
        <f t="shared" si="8"/>
        <v>23790089</v>
      </c>
      <c r="G58" s="24">
        <f t="shared" si="8"/>
        <v>0</v>
      </c>
    </row>
    <row r="59" spans="1:7" ht="13.5" thickBot="1" x14ac:dyDescent="0.25">
      <c r="A59" s="8"/>
      <c r="B59" s="6"/>
      <c r="C59" s="6"/>
      <c r="D59" s="6"/>
      <c r="E59" s="6"/>
      <c r="F59" s="27"/>
      <c r="G59" s="6"/>
    </row>
    <row r="60" spans="1:7" ht="13.5" thickBot="1" x14ac:dyDescent="0.25">
      <c r="A60" s="8" t="s">
        <v>13</v>
      </c>
      <c r="B60" s="6">
        <v>968</v>
      </c>
      <c r="C60" s="10"/>
      <c r="D60" s="6">
        <v>892</v>
      </c>
      <c r="E60" s="6">
        <v>889</v>
      </c>
      <c r="F60" s="48">
        <v>895</v>
      </c>
      <c r="G60" s="10"/>
    </row>
    <row r="61" spans="1:7" ht="15.75" x14ac:dyDescent="0.2">
      <c r="A61" s="11"/>
    </row>
  </sheetData>
  <mergeCells count="12">
    <mergeCell ref="C45:C47"/>
    <mergeCell ref="A6:G6"/>
    <mergeCell ref="B7:B9"/>
    <mergeCell ref="B45:B47"/>
    <mergeCell ref="A3:G3"/>
    <mergeCell ref="A4:G4"/>
    <mergeCell ref="A5:G5"/>
    <mergeCell ref="C7:C9"/>
    <mergeCell ref="A44:G44"/>
    <mergeCell ref="A22:G22"/>
    <mergeCell ref="B23:B25"/>
    <mergeCell ref="C23:C25"/>
  </mergeCells>
  <pageMargins left="0.70866141732283472" right="0.70866141732283472" top="0.74803149606299213" bottom="0.74803149606299213" header="0.31496062992125984" footer="0.31496062992125984"/>
  <pageSetup paperSize="9" orientation="landscape" r:id="rId1"/>
  <ignoredErrors>
    <ignoredError sqref="C32 C1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политики+програми</vt:lpstr>
      <vt:lpstr>Програми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Георги Караславов</dc:creator>
  <cp:lastModifiedBy>Mariana Arabadzhova</cp:lastModifiedBy>
  <cp:lastPrinted>2022-07-25T11:51:48Z</cp:lastPrinted>
  <dcterms:created xsi:type="dcterms:W3CDTF">2016-04-01T09:51:31Z</dcterms:created>
  <dcterms:modified xsi:type="dcterms:W3CDTF">2022-10-19T08:22:20Z</dcterms:modified>
</cp:coreProperties>
</file>